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ndonuniversity-my.sharepoint.com/personal/herrj_brandonu_ca/Documents/Documents/Grants &amp; Scholarships/0 Tri-Agency/USRA/"/>
    </mc:Choice>
  </mc:AlternateContent>
  <xr:revisionPtr revIDLastSave="9" documentId="8_{A2E3C037-DF05-4ECC-8FA7-5A907055FEE4}" xr6:coauthVersionLast="47" xr6:coauthVersionMax="47" xr10:uidLastSave="{5270DA6E-3941-4A8D-8D8C-C65AA1755208}"/>
  <bookViews>
    <workbookView xWindow="28680" yWindow="-120" windowWidth="29040" windowHeight="15720" xr2:uid="{45CE3417-E0D3-412B-B4CE-EFF60165B389}"/>
  </bookViews>
  <sheets>
    <sheet name="Sheet1" sheetId="1" r:id="rId1"/>
  </sheets>
  <definedNames>
    <definedName name="_xlnm.Print_Area" localSheetId="0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G24" i="1" s="1"/>
  <c r="G13" i="1" l="1"/>
  <c r="G14" i="1" s="1"/>
  <c r="G25" i="1"/>
  <c r="M8" i="1"/>
  <c r="M9" i="1" s="1"/>
</calcChain>
</file>

<file path=xl/sharedStrings.xml><?xml version="1.0" encoding="utf-8"?>
<sst xmlns="http://schemas.openxmlformats.org/spreadsheetml/2006/main" count="23" uniqueCount="17">
  <si>
    <t>Hourly rate as per PSAC agreement for RAII employees</t>
  </si>
  <si>
    <t>Number of weeks the USRA will be held</t>
  </si>
  <si>
    <t>Year of USRA tenure</t>
  </si>
  <si>
    <t>Brandon University contribution</t>
  </si>
  <si>
    <t>NSERC contribution</t>
  </si>
  <si>
    <t>NSERC USRA Allocation Stream</t>
  </si>
  <si>
    <t>PSAC Classifications and Salary Table</t>
  </si>
  <si>
    <t>(per hour)</t>
  </si>
  <si>
    <t>RAII Rates 2025-2028</t>
  </si>
  <si>
    <t xml:space="preserve">Supervisor minimum contribution </t>
  </si>
  <si>
    <t>NSERC/CIHR/SSHRC contribution</t>
  </si>
  <si>
    <t>In order to assist you with the estimation of your payroll costs for USRA students, please use the drop-down function complete the fields highlighted in green (NSERC Allocation) or blue (Black &amp; Indigenous Students):</t>
  </si>
  <si>
    <t>USRA Payroll Calculator</t>
  </si>
  <si>
    <t>Total student salary</t>
  </si>
  <si>
    <t>Black &amp; Indigenous Students (CIHR, SSHRC, non-allocation NSERC)</t>
  </si>
  <si>
    <t>*</t>
  </si>
  <si>
    <t>*estimated based on Oct 1, 2025 PSAC RAII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</si>
</sst>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43" fontId="3" fillId="0" borderId="0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3" borderId="0" xfId="0" applyNumberFormat="1" applyFill="1"/>
    <xf numFmtId="164" fontId="0" fillId="4" borderId="9" xfId="0" applyNumberFormat="1" applyFill="1" applyBorder="1"/>
    <xf numFmtId="0" fontId="0" fillId="4" borderId="10" xfId="0" applyFill="1" applyBorder="1"/>
    <xf numFmtId="164" fontId="0" fillId="5" borderId="9" xfId="0" applyNumberFormat="1" applyFill="1" applyBorder="1"/>
    <xf numFmtId="0" fontId="0" fillId="5" borderId="10" xfId="0" applyFill="1" applyBorder="1"/>
    <xf numFmtId="43" fontId="3" fillId="0" borderId="7" xfId="1" applyFont="1" applyBorder="1"/>
    <xf numFmtId="0" fontId="4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4" xfId="0" applyBorder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5" borderId="4" xfId="0" applyFont="1" applyFill="1" applyBorder="1"/>
    <xf numFmtId="0" fontId="2" fillId="5" borderId="0" xfId="0" applyFont="1" applyFill="1"/>
    <xf numFmtId="0" fontId="2" fillId="5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25D2-A84D-4511-BCF3-8573EABE1A22}">
  <dimension ref="A1:O28"/>
  <sheetViews>
    <sheetView tabSelected="1" zoomScaleNormal="100" workbookViewId="0">
      <selection activeCell="J13" sqref="J13"/>
    </sheetView>
  </sheetViews>
  <sheetFormatPr defaultRowHeight="15" x14ac:dyDescent="0.25"/>
  <cols>
    <col min="7" max="7" width="9.85546875" bestFit="1" customWidth="1"/>
    <col min="9" max="10" width="9.140625" customWidth="1"/>
  </cols>
  <sheetData>
    <row r="1" spans="1:15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15" ht="48" customHeight="1" x14ac:dyDescent="0.25">
      <c r="A3" s="33" t="s">
        <v>11</v>
      </c>
      <c r="B3" s="34"/>
      <c r="C3" s="34"/>
      <c r="D3" s="34"/>
      <c r="E3" s="34"/>
      <c r="F3" s="34"/>
      <c r="G3" s="34"/>
      <c r="H3" s="35"/>
      <c r="K3" s="24" t="s">
        <v>6</v>
      </c>
      <c r="L3" s="25"/>
      <c r="M3" s="25"/>
      <c r="N3" s="26"/>
    </row>
    <row r="4" spans="1:15" x14ac:dyDescent="0.25">
      <c r="A4" s="4"/>
      <c r="H4" s="5"/>
      <c r="K4" s="27" t="s">
        <v>8</v>
      </c>
      <c r="L4" s="28"/>
      <c r="M4" s="28"/>
      <c r="N4" s="29"/>
    </row>
    <row r="5" spans="1:15" ht="15" customHeight="1" x14ac:dyDescent="0.25">
      <c r="A5" s="30" t="s">
        <v>5</v>
      </c>
      <c r="B5" s="31"/>
      <c r="C5" s="31"/>
      <c r="D5" s="31"/>
      <c r="E5" s="31"/>
      <c r="F5" s="31"/>
      <c r="G5" s="31"/>
      <c r="H5" s="32"/>
      <c r="K5" s="1"/>
      <c r="M5" s="11" t="s">
        <v>7</v>
      </c>
      <c r="N5" s="5"/>
    </row>
    <row r="6" spans="1:15" x14ac:dyDescent="0.25">
      <c r="A6" s="4"/>
      <c r="H6" s="5"/>
      <c r="K6" s="1">
        <v>2025</v>
      </c>
      <c r="L6" s="9"/>
      <c r="M6" s="10">
        <v>17.53</v>
      </c>
      <c r="N6" s="20"/>
      <c r="O6" s="4"/>
    </row>
    <row r="7" spans="1:15" ht="15.75" thickBot="1" x14ac:dyDescent="0.3">
      <c r="A7" s="22" t="s">
        <v>0</v>
      </c>
      <c r="B7" s="23"/>
      <c r="C7" s="23"/>
      <c r="D7" s="23"/>
      <c r="E7" s="23"/>
      <c r="F7" s="23"/>
      <c r="G7" s="15"/>
      <c r="H7" s="5"/>
      <c r="K7" s="1">
        <v>2026</v>
      </c>
      <c r="L7" s="9"/>
      <c r="M7" s="10">
        <v>17.75</v>
      </c>
      <c r="N7" s="36" t="s">
        <v>16</v>
      </c>
    </row>
    <row r="8" spans="1:15" ht="15.75" thickBot="1" x14ac:dyDescent="0.3">
      <c r="A8" s="22" t="s">
        <v>1</v>
      </c>
      <c r="B8" s="23"/>
      <c r="C8" s="23"/>
      <c r="D8" s="23"/>
      <c r="E8" s="23"/>
      <c r="F8" s="23"/>
      <c r="G8" s="16"/>
      <c r="H8" s="5"/>
      <c r="K8" s="1">
        <v>2027</v>
      </c>
      <c r="L8" s="9" t="s">
        <v>15</v>
      </c>
      <c r="M8" s="10">
        <f t="shared" ref="M8:M9" si="0">M7*1.03</f>
        <v>18.282499999999999</v>
      </c>
      <c r="N8" s="36"/>
    </row>
    <row r="9" spans="1:15" ht="15.75" thickBot="1" x14ac:dyDescent="0.3">
      <c r="A9" s="22" t="s">
        <v>2</v>
      </c>
      <c r="B9" s="23"/>
      <c r="C9" s="23"/>
      <c r="D9" s="23"/>
      <c r="E9" s="23"/>
      <c r="F9" s="23"/>
      <c r="G9" s="16"/>
      <c r="H9" s="5"/>
      <c r="K9" s="2">
        <v>2028</v>
      </c>
      <c r="L9" s="3" t="s">
        <v>15</v>
      </c>
      <c r="M9" s="19">
        <f t="shared" si="0"/>
        <v>18.830974999999999</v>
      </c>
      <c r="N9" s="37"/>
    </row>
    <row r="10" spans="1:15" x14ac:dyDescent="0.25">
      <c r="A10" s="4"/>
      <c r="H10" s="5"/>
      <c r="K10" s="9"/>
      <c r="L10" s="9"/>
      <c r="M10" s="9"/>
      <c r="N10" s="10"/>
    </row>
    <row r="11" spans="1:15" x14ac:dyDescent="0.25">
      <c r="A11" s="22" t="s">
        <v>13</v>
      </c>
      <c r="B11" s="23"/>
      <c r="C11" s="23"/>
      <c r="D11" s="23"/>
      <c r="E11" s="23"/>
      <c r="F11" s="23"/>
      <c r="G11" s="12">
        <f>G7*G8*35</f>
        <v>0</v>
      </c>
      <c r="H11" s="5"/>
      <c r="K11" s="9"/>
      <c r="L11" s="9"/>
      <c r="M11" s="9"/>
      <c r="N11" s="10"/>
    </row>
    <row r="12" spans="1:15" x14ac:dyDescent="0.25">
      <c r="A12" s="22" t="s">
        <v>4</v>
      </c>
      <c r="B12" s="23"/>
      <c r="C12" s="23"/>
      <c r="D12" s="23"/>
      <c r="E12" s="23"/>
      <c r="F12" s="23"/>
      <c r="G12" s="12">
        <v>6000</v>
      </c>
      <c r="H12" s="5"/>
    </row>
    <row r="13" spans="1:15" x14ac:dyDescent="0.25">
      <c r="A13" s="22" t="s">
        <v>3</v>
      </c>
      <c r="B13" s="23"/>
      <c r="C13" s="23"/>
      <c r="D13" s="23"/>
      <c r="E13" s="23"/>
      <c r="F13" s="23"/>
      <c r="G13" s="13" t="str">
        <f>IF(G9=2025, "$1,000.00", IF(G9=2026, "$500.00", "$0.00"))</f>
        <v>$0.00</v>
      </c>
      <c r="H13" s="5"/>
    </row>
    <row r="14" spans="1:15" x14ac:dyDescent="0.25">
      <c r="A14" s="22" t="s">
        <v>9</v>
      </c>
      <c r="B14" s="23"/>
      <c r="C14" s="23"/>
      <c r="D14" s="23"/>
      <c r="E14" s="23"/>
      <c r="F14" s="23"/>
      <c r="G14" s="14">
        <f>(G11)-(G12+G13)</f>
        <v>-6000</v>
      </c>
      <c r="H14" s="5"/>
    </row>
    <row r="15" spans="1:15" x14ac:dyDescent="0.25">
      <c r="A15" s="4"/>
      <c r="H15" s="5"/>
    </row>
    <row r="16" spans="1:15" x14ac:dyDescent="0.25">
      <c r="A16" s="4"/>
      <c r="H16" s="5"/>
    </row>
    <row r="17" spans="1:8" x14ac:dyDescent="0.25">
      <c r="A17" s="38" t="s">
        <v>14</v>
      </c>
      <c r="B17" s="39"/>
      <c r="C17" s="39"/>
      <c r="D17" s="39"/>
      <c r="E17" s="39"/>
      <c r="F17" s="39"/>
      <c r="G17" s="39"/>
      <c r="H17" s="40"/>
    </row>
    <row r="18" spans="1:8" x14ac:dyDescent="0.25">
      <c r="A18" s="4"/>
      <c r="H18" s="5"/>
    </row>
    <row r="19" spans="1:8" ht="15.75" thickBot="1" x14ac:dyDescent="0.3">
      <c r="A19" s="22" t="s">
        <v>0</v>
      </c>
      <c r="B19" s="23"/>
      <c r="C19" s="23"/>
      <c r="D19" s="23"/>
      <c r="E19" s="23"/>
      <c r="F19" s="23"/>
      <c r="G19" s="17"/>
      <c r="H19" s="5"/>
    </row>
    <row r="20" spans="1:8" ht="15.75" thickBot="1" x14ac:dyDescent="0.3">
      <c r="A20" s="22" t="s">
        <v>1</v>
      </c>
      <c r="B20" s="23"/>
      <c r="C20" s="23"/>
      <c r="D20" s="23"/>
      <c r="E20" s="23"/>
      <c r="F20" s="23"/>
      <c r="G20" s="18"/>
      <c r="H20" s="5"/>
    </row>
    <row r="21" spans="1:8" x14ac:dyDescent="0.25">
      <c r="A21" s="4"/>
      <c r="H21" s="5"/>
    </row>
    <row r="22" spans="1:8" x14ac:dyDescent="0.25">
      <c r="A22" s="22" t="s">
        <v>13</v>
      </c>
      <c r="B22" s="23"/>
      <c r="C22" s="23"/>
      <c r="D22" s="23"/>
      <c r="E22" s="23"/>
      <c r="F22" s="23"/>
      <c r="G22" s="12">
        <f>G19*G20*35</f>
        <v>0</v>
      </c>
      <c r="H22" s="5"/>
    </row>
    <row r="23" spans="1:8" x14ac:dyDescent="0.25">
      <c r="A23" s="22" t="s">
        <v>10</v>
      </c>
      <c r="B23" s="23"/>
      <c r="C23" s="23"/>
      <c r="D23" s="23"/>
      <c r="E23" s="23"/>
      <c r="F23" s="23"/>
      <c r="G23" s="12">
        <v>6000</v>
      </c>
      <c r="H23" s="5"/>
    </row>
    <row r="24" spans="1:8" x14ac:dyDescent="0.25">
      <c r="A24" s="22" t="s">
        <v>3</v>
      </c>
      <c r="B24" s="23"/>
      <c r="C24" s="23"/>
      <c r="D24" s="23"/>
      <c r="E24" s="23"/>
      <c r="F24" s="23"/>
      <c r="G24" s="12">
        <f>(G22-6000)/2</f>
        <v>-3000</v>
      </c>
      <c r="H24" s="5"/>
    </row>
    <row r="25" spans="1:8" x14ac:dyDescent="0.25">
      <c r="A25" s="22" t="s">
        <v>9</v>
      </c>
      <c r="B25" s="23"/>
      <c r="C25" s="23"/>
      <c r="D25" s="23"/>
      <c r="E25" s="23"/>
      <c r="F25" s="23"/>
      <c r="G25" s="14">
        <f>((G19*G20*35)-6000)/2</f>
        <v>-3000</v>
      </c>
      <c r="H25" s="5"/>
    </row>
    <row r="26" spans="1:8" x14ac:dyDescent="0.25">
      <c r="A26" s="4"/>
      <c r="H26" s="5"/>
    </row>
    <row r="27" spans="1:8" x14ac:dyDescent="0.25">
      <c r="A27" s="4"/>
      <c r="H27" s="5"/>
    </row>
    <row r="28" spans="1:8" x14ac:dyDescent="0.25">
      <c r="A28" s="6"/>
      <c r="B28" s="7"/>
      <c r="C28" s="7"/>
      <c r="D28" s="7"/>
      <c r="E28" s="7"/>
      <c r="F28" s="7"/>
      <c r="G28" s="7"/>
      <c r="H28" s="8"/>
    </row>
  </sheetData>
  <mergeCells count="20">
    <mergeCell ref="A23:F23"/>
    <mergeCell ref="A24:F24"/>
    <mergeCell ref="A25:F25"/>
    <mergeCell ref="A9:F9"/>
    <mergeCell ref="A12:F12"/>
    <mergeCell ref="A13:F13"/>
    <mergeCell ref="A14:F14"/>
    <mergeCell ref="A17:H17"/>
    <mergeCell ref="A1:N1"/>
    <mergeCell ref="A11:F11"/>
    <mergeCell ref="A22:F22"/>
    <mergeCell ref="A19:F19"/>
    <mergeCell ref="A20:F20"/>
    <mergeCell ref="K3:N3"/>
    <mergeCell ref="K4:N4"/>
    <mergeCell ref="A7:F7"/>
    <mergeCell ref="A8:F8"/>
    <mergeCell ref="A5:H5"/>
    <mergeCell ref="A3:H3"/>
    <mergeCell ref="N7:N9"/>
  </mergeCells>
  <dataValidations count="3">
    <dataValidation type="list" allowBlank="1" showInputMessage="1" showErrorMessage="1" prompt="Select value from drop-down list" sqref="G20 G8" xr:uid="{1598B683-FA6D-47A2-AA15-1ACC841AB116}">
      <formula1>"14, 15, 16"</formula1>
    </dataValidation>
    <dataValidation type="list" allowBlank="1" showInputMessage="1" showErrorMessage="1" prompt="Select value from drop-down list" sqref="G9" xr:uid="{0AA6ABA2-F57A-4A58-8B0C-16A58BC6E7B6}">
      <formula1>"2025, 2026, 2027, 2028"</formula1>
    </dataValidation>
    <dataValidation type="list" allowBlank="1" showInputMessage="1" showErrorMessage="1" prompt="Select value from drop-down list" sqref="G19 G7" xr:uid="{C609BFC9-E30B-45C5-9AEA-68CF968FD8E8}">
      <formula1>$M$6:$M$9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Herr</dc:creator>
  <cp:lastModifiedBy>Julia Herr</cp:lastModifiedBy>
  <dcterms:created xsi:type="dcterms:W3CDTF">2024-07-05T16:50:45Z</dcterms:created>
  <dcterms:modified xsi:type="dcterms:W3CDTF">2025-10-20T19:26:36Z</dcterms:modified>
</cp:coreProperties>
</file>